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7175" windowHeight="11505"/>
  </bookViews>
  <sheets>
    <sheet name="Pohár 4DVCB" sheetId="1" r:id="rId1"/>
    <sheet name="List3" sheetId="3" r:id="rId2"/>
  </sheets>
  <definedNames>
    <definedName name="_xlnm._FilterDatabase" localSheetId="0" hidden="1">'Pohár 4DVCB'!$B$2:$B$22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4"/>
  <c r="N25" l="1"/>
  <c r="N24"/>
  <c r="N23"/>
  <c r="N22"/>
  <c r="N21"/>
  <c r="N20"/>
  <c r="N18"/>
  <c r="N16"/>
  <c r="N14"/>
  <c r="N12"/>
  <c r="N8"/>
  <c r="N6"/>
  <c r="N4"/>
  <c r="N19"/>
  <c r="N17"/>
  <c r="N15"/>
  <c r="N13"/>
  <c r="N11"/>
  <c r="N9"/>
  <c r="N7"/>
  <c r="N5"/>
  <c r="N10"/>
  <c r="O20" l="1"/>
  <c r="O23"/>
  <c r="O19"/>
  <c r="O15"/>
  <c r="O11"/>
  <c r="O7"/>
  <c r="O24"/>
  <c r="O14"/>
  <c r="O25"/>
  <c r="O21"/>
  <c r="O17"/>
  <c r="O13"/>
  <c r="O9"/>
  <c r="O5"/>
  <c r="O10"/>
  <c r="O8"/>
  <c r="O4"/>
  <c r="O22"/>
  <c r="O18"/>
  <c r="O6"/>
  <c r="O16"/>
  <c r="O12"/>
</calcChain>
</file>

<file path=xl/sharedStrings.xml><?xml version="1.0" encoding="utf-8"?>
<sst xmlns="http://schemas.openxmlformats.org/spreadsheetml/2006/main" count="39" uniqueCount="35">
  <si>
    <t>600 m</t>
  </si>
  <si>
    <t>dálka</t>
  </si>
  <si>
    <t>plný míč</t>
  </si>
  <si>
    <t>body</t>
  </si>
  <si>
    <t>Team</t>
  </si>
  <si>
    <t>Bodování podle atletických tabulek pro ženy</t>
  </si>
  <si>
    <t>100 m</t>
  </si>
  <si>
    <t xml:space="preserve"> Honza Stejskal + taťka Pavel</t>
  </si>
  <si>
    <t xml:space="preserve"> Péťa Stejskal + mamka Katka</t>
  </si>
  <si>
    <t xml:space="preserve"> Lukáš Kvasnička + taťka</t>
  </si>
  <si>
    <t xml:space="preserve"> Verunka Tylová + taťka</t>
  </si>
  <si>
    <t xml:space="preserve"> Vítek Kobrle + taťka</t>
  </si>
  <si>
    <t xml:space="preserve"> Šárka Kobrlová + mamka</t>
  </si>
  <si>
    <t xml:space="preserve"> Rozálka Junková + taťka Martin</t>
  </si>
  <si>
    <t xml:space="preserve"> Tonda Sak + taťka</t>
  </si>
  <si>
    <t xml:space="preserve"> Kuba Šašek + mamka Markéta</t>
  </si>
  <si>
    <t xml:space="preserve"> Oskar Benda + taťka Honza</t>
  </si>
  <si>
    <t xml:space="preserve"> Konstantin Pavlovič + taťka</t>
  </si>
  <si>
    <t xml:space="preserve"> Adéla Mikšovská + taťka Radim</t>
  </si>
  <si>
    <t xml:space="preserve"> Šimon Kubeš + taťka</t>
  </si>
  <si>
    <t xml:space="preserve"> Matouš Kubeš + mamka</t>
  </si>
  <si>
    <t xml:space="preserve"> Dan Gribbin + mamka</t>
  </si>
  <si>
    <t xml:space="preserve"> Maruška Janošíková + mamka</t>
  </si>
  <si>
    <t xml:space="preserve"> Jirka Brunclík + taťka</t>
  </si>
  <si>
    <t xml:space="preserve"> Teodor Brcko + 1. rodič</t>
  </si>
  <si>
    <t xml:space="preserve"> Bára Brcková + 2. rodič</t>
  </si>
  <si>
    <t>100 m př.</t>
  </si>
  <si>
    <t>Pořadí</t>
  </si>
  <si>
    <t>Ročník</t>
  </si>
  <si>
    <t>Putovní pohár SK Čtyři Dvory České Budějovice - pětiboj dětí s rodiči</t>
  </si>
  <si>
    <t xml:space="preserve"> Eva Janošíková + taťka</t>
  </si>
  <si>
    <t>Č.</t>
  </si>
  <si>
    <t>Celkem</t>
  </si>
  <si>
    <t xml:space="preserve"> Lukáš Vacek + mamka</t>
  </si>
  <si>
    <t xml:space="preserve"> Martina Matysová a taťka Oskar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</si>
</sst>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 CE"/>
      <family val="2"/>
      <charset val="238"/>
    </font>
    <font>
      <i/>
      <sz val="11"/>
      <color rgb="FFFF0000"/>
      <name val="Arial CE"/>
      <charset val="238"/>
    </font>
    <font>
      <i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8" xfId="0" applyFont="1" applyBorder="1" applyAlignment="1">
      <alignment vertical="top"/>
    </xf>
    <xf numFmtId="2" fontId="5" fillId="0" borderId="8" xfId="0" applyNumberFormat="1" applyFont="1" applyBorder="1" applyAlignment="1">
      <alignment vertical="top"/>
    </xf>
    <xf numFmtId="47" fontId="5" fillId="0" borderId="8" xfId="0" applyNumberFormat="1" applyFont="1" applyBorder="1" applyAlignment="1">
      <alignment vertical="top"/>
    </xf>
    <xf numFmtId="0" fontId="2" fillId="0" borderId="8" xfId="0" applyNumberFormat="1" applyFont="1" applyBorder="1" applyAlignment="1"/>
    <xf numFmtId="0" fontId="5" fillId="0" borderId="9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47" fontId="5" fillId="0" borderId="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/>
    <xf numFmtId="2" fontId="5" fillId="0" borderId="1" xfId="0" applyNumberFormat="1" applyFont="1" applyBorder="1" applyAlignment="1"/>
    <xf numFmtId="0" fontId="5" fillId="0" borderId="5" xfId="0" applyFont="1" applyBorder="1" applyAlignment="1"/>
    <xf numFmtId="2" fontId="5" fillId="0" borderId="5" xfId="0" applyNumberFormat="1" applyFont="1" applyBorder="1" applyAlignment="1"/>
    <xf numFmtId="0" fontId="5" fillId="0" borderId="6" xfId="0" applyFont="1" applyBorder="1" applyAlignment="1">
      <alignment vertical="top"/>
    </xf>
    <xf numFmtId="0" fontId="2" fillId="0" borderId="13" xfId="0" applyNumberFormat="1" applyFont="1" applyBorder="1" applyAlignment="1"/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7" xfId="0" applyFont="1" applyBorder="1" applyAlignment="1"/>
    <xf numFmtId="164" fontId="6" fillId="0" borderId="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/>
    <xf numFmtId="0" fontId="5" fillId="0" borderId="5" xfId="0" applyNumberFormat="1" applyFont="1" applyBorder="1" applyAlignment="1"/>
    <xf numFmtId="47" fontId="5" fillId="0" borderId="5" xfId="0" applyNumberFormat="1" applyFont="1" applyBorder="1" applyAlignment="1">
      <alignment vertical="top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8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5" fillId="0" borderId="16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/>
    <xf numFmtId="0" fontId="5" fillId="0" borderId="4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C24" sqref="C24"/>
    </sheetView>
  </sheetViews>
  <sheetFormatPr defaultRowHeight="15"/>
  <cols>
    <col min="1" max="1" width="4.85546875" style="1" customWidth="1"/>
    <col min="2" max="2" width="32.140625" style="1" customWidth="1"/>
    <col min="3" max="3" width="8" style="1" bestFit="1" customWidth="1"/>
    <col min="4" max="4" width="10" bestFit="1" customWidth="1"/>
    <col min="6" max="6" width="6.7109375" style="1" bestFit="1" customWidth="1"/>
    <col min="8" max="8" width="7.28515625" style="1" bestFit="1" customWidth="1"/>
    <col min="9" max="9" width="7.42578125" style="1" customWidth="1"/>
    <col min="10" max="10" width="9.140625" style="1" bestFit="1" customWidth="1"/>
    <col min="11" max="11" width="8.140625" style="1" customWidth="1"/>
    <col min="12" max="12" width="7.85546875" style="1" bestFit="1" customWidth="1"/>
    <col min="13" max="13" width="7.7109375" style="1" customWidth="1"/>
    <col min="14" max="14" width="8.5703125" style="1" bestFit="1" customWidth="1"/>
    <col min="15" max="16384" width="9.140625" style="1"/>
  </cols>
  <sheetData>
    <row r="1" spans="1:15" ht="23.25">
      <c r="B1" s="4" t="s">
        <v>29</v>
      </c>
    </row>
    <row r="2" spans="1:15" ht="16.5" thickBot="1">
      <c r="B2" s="3" t="s">
        <v>5</v>
      </c>
      <c r="D2" s="1"/>
      <c r="E2" s="1"/>
      <c r="G2" s="1"/>
    </row>
    <row r="3" spans="1:15" ht="15.75" thickBot="1">
      <c r="A3" s="24" t="s">
        <v>31</v>
      </c>
      <c r="B3" s="20" t="s">
        <v>4</v>
      </c>
      <c r="C3" s="21" t="s">
        <v>28</v>
      </c>
      <c r="D3" s="21" t="s">
        <v>26</v>
      </c>
      <c r="E3" s="22" t="s">
        <v>3</v>
      </c>
      <c r="F3" s="21" t="s">
        <v>6</v>
      </c>
      <c r="G3" s="22" t="s">
        <v>3</v>
      </c>
      <c r="H3" s="21" t="s">
        <v>1</v>
      </c>
      <c r="I3" s="22" t="s">
        <v>3</v>
      </c>
      <c r="J3" s="21" t="s">
        <v>2</v>
      </c>
      <c r="K3" s="22" t="s">
        <v>3</v>
      </c>
      <c r="L3" s="21" t="s">
        <v>0</v>
      </c>
      <c r="M3" s="22" t="s">
        <v>3</v>
      </c>
      <c r="N3" s="22" t="s">
        <v>32</v>
      </c>
      <c r="O3" s="23" t="s">
        <v>27</v>
      </c>
    </row>
    <row r="4" spans="1:15">
      <c r="A4" s="42">
        <v>1</v>
      </c>
      <c r="B4" s="44" t="s">
        <v>7</v>
      </c>
      <c r="C4" s="5">
        <v>2004</v>
      </c>
      <c r="D4" s="25">
        <v>18</v>
      </c>
      <c r="E4" s="33">
        <f>IF(D4&lt;27,INT(9.23076*(27-D4)^1.81),0)</f>
        <v>492</v>
      </c>
      <c r="F4" s="25">
        <v>16</v>
      </c>
      <c r="G4" s="33">
        <f>IF(F4&lt;21,INT(17.857*(21-F4)^1.81),0)</f>
        <v>328</v>
      </c>
      <c r="H4" s="28">
        <v>300</v>
      </c>
      <c r="I4" s="33">
        <f>IF(H4&lt;&gt;0,INT(0.188807*(H4-210)^1.4),0)</f>
        <v>102</v>
      </c>
      <c r="J4" s="6">
        <v>6</v>
      </c>
      <c r="K4" s="37">
        <f>IF(J4&lt;&gt;0,INT(56.0211*((J4-1.5)^1.05)),0)</f>
        <v>271</v>
      </c>
      <c r="L4" s="7">
        <v>1.3888888888888889E-3</v>
      </c>
      <c r="M4" s="40">
        <f>IF(L4*24*3600&lt;185,INT(0.19889*(185-((L4*24*3600)))^1.88),0)</f>
        <v>509</v>
      </c>
      <c r="N4" s="8">
        <f>E4+G4+M4+I4+K4</f>
        <v>1702</v>
      </c>
      <c r="O4" s="9">
        <f>RANK(N4,$N$4:$N$25,0)</f>
        <v>1</v>
      </c>
    </row>
    <row r="5" spans="1:15">
      <c r="A5" s="42">
        <v>2</v>
      </c>
      <c r="B5" s="45" t="s">
        <v>8</v>
      </c>
      <c r="C5" s="10">
        <v>2007</v>
      </c>
      <c r="D5" s="26">
        <v>18.399999999999999</v>
      </c>
      <c r="E5" s="33">
        <f t="shared" ref="E5:E25" si="0">IF(D5&lt;27,INT(9.23076*(27-D5)^1.81),0)</f>
        <v>453</v>
      </c>
      <c r="F5" s="26">
        <v>16.3</v>
      </c>
      <c r="G5" s="33">
        <f t="shared" ref="G5:G25" si="1">IF(F5&lt;21,INT(17.857*(21-F5)^1.81),0)</f>
        <v>293</v>
      </c>
      <c r="H5" s="29">
        <v>310</v>
      </c>
      <c r="I5" s="35">
        <f t="shared" ref="I5:I25" si="2">IF(H5&lt;&gt;0,INT(0.188807*(H5-210)^1.4),0)</f>
        <v>119</v>
      </c>
      <c r="J5" s="11">
        <v>6.5</v>
      </c>
      <c r="K5" s="38">
        <f t="shared" ref="K5:K25" si="3">IF(J5&lt;&gt;0,INT(56.0211*((J5-1.5)^1.05)),0)</f>
        <v>303</v>
      </c>
      <c r="L5" s="12">
        <v>1.423611111111111E-3</v>
      </c>
      <c r="M5" s="40">
        <f t="shared" ref="M5:M25" si="4">IF(L5*24*3600&lt;185,INT(0.19889*(185-((L5*24*3600)))^1.88),0)</f>
        <v>465</v>
      </c>
      <c r="N5" s="8">
        <f t="shared" ref="N5:N25" si="5">E5+G5+M5+I5+K5</f>
        <v>1633</v>
      </c>
      <c r="O5" s="13">
        <f t="shared" ref="O5:O25" si="6">RANK(N5,$N$4:$N$25,0)</f>
        <v>2</v>
      </c>
    </row>
    <row r="6" spans="1:15">
      <c r="A6" s="42">
        <v>3</v>
      </c>
      <c r="B6" s="45" t="s">
        <v>9</v>
      </c>
      <c r="C6" s="10">
        <v>2006</v>
      </c>
      <c r="D6" s="25">
        <v>18.8</v>
      </c>
      <c r="E6" s="33">
        <f t="shared" si="0"/>
        <v>416</v>
      </c>
      <c r="F6" s="25">
        <v>16.600000000000001</v>
      </c>
      <c r="G6" s="33">
        <f t="shared" si="1"/>
        <v>260</v>
      </c>
      <c r="H6" s="29">
        <v>320</v>
      </c>
      <c r="I6" s="35">
        <f t="shared" si="2"/>
        <v>136</v>
      </c>
      <c r="J6" s="11">
        <v>7</v>
      </c>
      <c r="K6" s="38">
        <f t="shared" si="3"/>
        <v>335</v>
      </c>
      <c r="L6" s="7">
        <v>1.4583333333333299E-3</v>
      </c>
      <c r="M6" s="40">
        <f t="shared" si="4"/>
        <v>424</v>
      </c>
      <c r="N6" s="8">
        <f t="shared" si="5"/>
        <v>1571</v>
      </c>
      <c r="O6" s="13">
        <f t="shared" si="6"/>
        <v>3</v>
      </c>
    </row>
    <row r="7" spans="1:15">
      <c r="A7" s="42">
        <v>4</v>
      </c>
      <c r="B7" s="45" t="s">
        <v>10</v>
      </c>
      <c r="C7" s="10">
        <v>2006</v>
      </c>
      <c r="D7" s="26">
        <v>19.2</v>
      </c>
      <c r="E7" s="33">
        <f t="shared" si="0"/>
        <v>380</v>
      </c>
      <c r="F7" s="26">
        <v>16.899999999999999</v>
      </c>
      <c r="G7" s="33">
        <f t="shared" si="1"/>
        <v>229</v>
      </c>
      <c r="H7" s="29">
        <v>330</v>
      </c>
      <c r="I7" s="35">
        <f t="shared" si="2"/>
        <v>153</v>
      </c>
      <c r="J7" s="11">
        <v>7.5</v>
      </c>
      <c r="K7" s="38">
        <f t="shared" si="3"/>
        <v>367</v>
      </c>
      <c r="L7" s="12">
        <v>1.49305555555555E-3</v>
      </c>
      <c r="M7" s="40">
        <f t="shared" si="4"/>
        <v>384</v>
      </c>
      <c r="N7" s="8">
        <f t="shared" si="5"/>
        <v>1513</v>
      </c>
      <c r="O7" s="13">
        <f t="shared" si="6"/>
        <v>5</v>
      </c>
    </row>
    <row r="8" spans="1:15">
      <c r="A8" s="42">
        <v>5</v>
      </c>
      <c r="B8" s="45" t="s">
        <v>11</v>
      </c>
      <c r="C8" s="10">
        <v>2003</v>
      </c>
      <c r="D8" s="25">
        <v>19.600000000000001</v>
      </c>
      <c r="E8" s="33">
        <f t="shared" si="0"/>
        <v>345</v>
      </c>
      <c r="F8" s="25">
        <v>17.2</v>
      </c>
      <c r="G8" s="33">
        <f t="shared" si="1"/>
        <v>200</v>
      </c>
      <c r="H8" s="29">
        <v>340</v>
      </c>
      <c r="I8" s="35">
        <f t="shared" si="2"/>
        <v>172</v>
      </c>
      <c r="J8" s="11">
        <v>8</v>
      </c>
      <c r="K8" s="38">
        <f t="shared" si="3"/>
        <v>399</v>
      </c>
      <c r="L8" s="7">
        <v>1.52777777777778E-3</v>
      </c>
      <c r="M8" s="40">
        <f t="shared" si="4"/>
        <v>346</v>
      </c>
      <c r="N8" s="8">
        <f t="shared" si="5"/>
        <v>1462</v>
      </c>
      <c r="O8" s="13">
        <f t="shared" si="6"/>
        <v>7</v>
      </c>
    </row>
    <row r="9" spans="1:15">
      <c r="A9" s="42">
        <v>6</v>
      </c>
      <c r="B9" s="45" t="s">
        <v>12</v>
      </c>
      <c r="C9" s="10">
        <v>2005</v>
      </c>
      <c r="D9" s="26">
        <v>20</v>
      </c>
      <c r="E9" s="33">
        <f t="shared" si="0"/>
        <v>312</v>
      </c>
      <c r="F9" s="26">
        <v>17.5</v>
      </c>
      <c r="G9" s="33">
        <f t="shared" si="1"/>
        <v>172</v>
      </c>
      <c r="H9" s="29">
        <v>350</v>
      </c>
      <c r="I9" s="35">
        <f t="shared" si="2"/>
        <v>190</v>
      </c>
      <c r="J9" s="11">
        <v>8.5</v>
      </c>
      <c r="K9" s="38">
        <f t="shared" si="3"/>
        <v>432</v>
      </c>
      <c r="L9" s="12">
        <v>1.5625000000000001E-3</v>
      </c>
      <c r="M9" s="40">
        <f t="shared" si="4"/>
        <v>310</v>
      </c>
      <c r="N9" s="8">
        <f t="shared" si="5"/>
        <v>1416</v>
      </c>
      <c r="O9" s="13">
        <f t="shared" si="6"/>
        <v>9</v>
      </c>
    </row>
    <row r="10" spans="1:15">
      <c r="A10" s="42">
        <v>7</v>
      </c>
      <c r="B10" s="45" t="s">
        <v>13</v>
      </c>
      <c r="C10" s="10">
        <v>2005</v>
      </c>
      <c r="D10" s="25">
        <v>20.399999999999999</v>
      </c>
      <c r="E10" s="33">
        <f t="shared" si="0"/>
        <v>280</v>
      </c>
      <c r="F10" s="25">
        <v>17.8</v>
      </c>
      <c r="G10" s="33">
        <f t="shared" si="1"/>
        <v>146</v>
      </c>
      <c r="H10" s="29">
        <v>360</v>
      </c>
      <c r="I10" s="35">
        <f t="shared" si="2"/>
        <v>210</v>
      </c>
      <c r="J10" s="11">
        <v>9</v>
      </c>
      <c r="K10" s="38">
        <f t="shared" si="3"/>
        <v>464</v>
      </c>
      <c r="L10" s="7">
        <v>1.5972222222222199E-3</v>
      </c>
      <c r="M10" s="40">
        <f t="shared" si="4"/>
        <v>276</v>
      </c>
      <c r="N10" s="8">
        <f t="shared" si="5"/>
        <v>1376</v>
      </c>
      <c r="O10" s="13">
        <f t="shared" si="6"/>
        <v>11</v>
      </c>
    </row>
    <row r="11" spans="1:15">
      <c r="A11" s="42">
        <v>8</v>
      </c>
      <c r="B11" s="45" t="s">
        <v>24</v>
      </c>
      <c r="C11" s="10"/>
      <c r="D11" s="26">
        <v>20.8</v>
      </c>
      <c r="E11" s="33">
        <f t="shared" si="0"/>
        <v>250</v>
      </c>
      <c r="F11" s="26">
        <v>18.100000000000001</v>
      </c>
      <c r="G11" s="33">
        <f t="shared" si="1"/>
        <v>122</v>
      </c>
      <c r="H11" s="29">
        <v>370</v>
      </c>
      <c r="I11" s="35">
        <f t="shared" si="2"/>
        <v>230</v>
      </c>
      <c r="J11" s="11">
        <v>9.5</v>
      </c>
      <c r="K11" s="38">
        <f t="shared" si="3"/>
        <v>497</v>
      </c>
      <c r="L11" s="12">
        <v>1.63194444444444E-3</v>
      </c>
      <c r="M11" s="40">
        <f t="shared" si="4"/>
        <v>244</v>
      </c>
      <c r="N11" s="8">
        <f t="shared" si="5"/>
        <v>1343</v>
      </c>
      <c r="O11" s="13">
        <f t="shared" si="6"/>
        <v>13</v>
      </c>
    </row>
    <row r="12" spans="1:15">
      <c r="A12" s="42">
        <v>9</v>
      </c>
      <c r="B12" s="45" t="s">
        <v>25</v>
      </c>
      <c r="C12" s="10"/>
      <c r="D12" s="25">
        <v>21.2</v>
      </c>
      <c r="E12" s="33">
        <f t="shared" si="0"/>
        <v>222</v>
      </c>
      <c r="F12" s="25">
        <v>18.399999999999999</v>
      </c>
      <c r="G12" s="33">
        <f t="shared" si="1"/>
        <v>100</v>
      </c>
      <c r="H12" s="29">
        <v>380</v>
      </c>
      <c r="I12" s="35">
        <f t="shared" si="2"/>
        <v>250</v>
      </c>
      <c r="J12" s="11">
        <v>10</v>
      </c>
      <c r="K12" s="38">
        <f t="shared" si="3"/>
        <v>529</v>
      </c>
      <c r="L12" s="7">
        <v>1.6666666666666601E-3</v>
      </c>
      <c r="M12" s="40">
        <f t="shared" si="4"/>
        <v>214</v>
      </c>
      <c r="N12" s="8">
        <f t="shared" si="5"/>
        <v>1315</v>
      </c>
      <c r="O12" s="13">
        <f t="shared" si="6"/>
        <v>14</v>
      </c>
    </row>
    <row r="13" spans="1:15">
      <c r="A13" s="42">
        <v>10</v>
      </c>
      <c r="B13" s="45" t="s">
        <v>14</v>
      </c>
      <c r="C13" s="10">
        <v>2006</v>
      </c>
      <c r="D13" s="26">
        <v>21.6</v>
      </c>
      <c r="E13" s="33">
        <f t="shared" si="0"/>
        <v>195</v>
      </c>
      <c r="F13" s="26">
        <v>18.7</v>
      </c>
      <c r="G13" s="33">
        <f t="shared" si="1"/>
        <v>80</v>
      </c>
      <c r="H13" s="29">
        <v>390</v>
      </c>
      <c r="I13" s="35">
        <f t="shared" si="2"/>
        <v>271</v>
      </c>
      <c r="J13" s="11">
        <v>10.5</v>
      </c>
      <c r="K13" s="38">
        <f t="shared" si="3"/>
        <v>562</v>
      </c>
      <c r="L13" s="12">
        <v>1.7013888888888901E-3</v>
      </c>
      <c r="M13" s="40">
        <f t="shared" si="4"/>
        <v>185</v>
      </c>
      <c r="N13" s="8">
        <f t="shared" si="5"/>
        <v>1293</v>
      </c>
      <c r="O13" s="13">
        <f t="shared" si="6"/>
        <v>16</v>
      </c>
    </row>
    <row r="14" spans="1:15">
      <c r="A14" s="42">
        <v>11</v>
      </c>
      <c r="B14" s="45" t="s">
        <v>15</v>
      </c>
      <c r="C14" s="10">
        <v>2004</v>
      </c>
      <c r="D14" s="25">
        <v>22</v>
      </c>
      <c r="E14" s="33">
        <f t="shared" si="0"/>
        <v>169</v>
      </c>
      <c r="F14" s="25">
        <v>19</v>
      </c>
      <c r="G14" s="33">
        <f t="shared" si="1"/>
        <v>62</v>
      </c>
      <c r="H14" s="29">
        <v>400</v>
      </c>
      <c r="I14" s="35">
        <f t="shared" si="2"/>
        <v>292</v>
      </c>
      <c r="J14" s="11">
        <v>11</v>
      </c>
      <c r="K14" s="38">
        <f t="shared" si="3"/>
        <v>595</v>
      </c>
      <c r="L14" s="7">
        <v>1.7361111111111099E-3</v>
      </c>
      <c r="M14" s="40">
        <f t="shared" si="4"/>
        <v>159</v>
      </c>
      <c r="N14" s="8">
        <f t="shared" si="5"/>
        <v>1277</v>
      </c>
      <c r="O14" s="13">
        <f t="shared" si="6"/>
        <v>18</v>
      </c>
    </row>
    <row r="15" spans="1:15">
      <c r="A15" s="42">
        <v>12</v>
      </c>
      <c r="B15" s="45" t="s">
        <v>16</v>
      </c>
      <c r="C15" s="10">
        <v>2007</v>
      </c>
      <c r="D15" s="26">
        <v>22.4</v>
      </c>
      <c r="E15" s="33">
        <f t="shared" si="0"/>
        <v>146</v>
      </c>
      <c r="F15" s="26">
        <v>19.3</v>
      </c>
      <c r="G15" s="33">
        <f t="shared" si="1"/>
        <v>46</v>
      </c>
      <c r="H15" s="29">
        <v>410</v>
      </c>
      <c r="I15" s="35">
        <f t="shared" si="2"/>
        <v>314</v>
      </c>
      <c r="J15" s="11">
        <v>11.5</v>
      </c>
      <c r="K15" s="38">
        <f t="shared" si="3"/>
        <v>628</v>
      </c>
      <c r="L15" s="12">
        <v>1.77083333333333E-3</v>
      </c>
      <c r="M15" s="40">
        <f t="shared" si="4"/>
        <v>134</v>
      </c>
      <c r="N15" s="8">
        <f t="shared" si="5"/>
        <v>1268</v>
      </c>
      <c r="O15" s="13">
        <f t="shared" si="6"/>
        <v>20</v>
      </c>
    </row>
    <row r="16" spans="1:15">
      <c r="A16" s="42">
        <v>13</v>
      </c>
      <c r="B16" s="45" t="s">
        <v>17</v>
      </c>
      <c r="C16" s="10"/>
      <c r="D16" s="25">
        <v>22.8</v>
      </c>
      <c r="E16" s="33">
        <f t="shared" si="0"/>
        <v>123</v>
      </c>
      <c r="F16" s="25">
        <v>19.600000000000001</v>
      </c>
      <c r="G16" s="33">
        <f t="shared" si="1"/>
        <v>32</v>
      </c>
      <c r="H16" s="29">
        <v>420</v>
      </c>
      <c r="I16" s="35">
        <f t="shared" si="2"/>
        <v>336</v>
      </c>
      <c r="J16" s="11">
        <v>12</v>
      </c>
      <c r="K16" s="38">
        <f t="shared" si="3"/>
        <v>661</v>
      </c>
      <c r="L16" s="7">
        <v>1.8055555555555501E-3</v>
      </c>
      <c r="M16" s="40">
        <f t="shared" si="4"/>
        <v>111</v>
      </c>
      <c r="N16" s="8">
        <f t="shared" si="5"/>
        <v>1263</v>
      </c>
      <c r="O16" s="13">
        <f t="shared" si="6"/>
        <v>22</v>
      </c>
    </row>
    <row r="17" spans="1:15">
      <c r="A17" s="42">
        <v>14</v>
      </c>
      <c r="B17" s="45" t="s">
        <v>33</v>
      </c>
      <c r="C17" s="10">
        <v>2005</v>
      </c>
      <c r="D17" s="26">
        <v>23.2</v>
      </c>
      <c r="E17" s="33">
        <f t="shared" si="0"/>
        <v>103</v>
      </c>
      <c r="F17" s="26">
        <v>19.899999999999999</v>
      </c>
      <c r="G17" s="33">
        <f t="shared" si="1"/>
        <v>21</v>
      </c>
      <c r="H17" s="30">
        <v>430</v>
      </c>
      <c r="I17" s="35">
        <f t="shared" si="2"/>
        <v>359</v>
      </c>
      <c r="J17" s="11">
        <v>12.5</v>
      </c>
      <c r="K17" s="38">
        <f t="shared" si="3"/>
        <v>694</v>
      </c>
      <c r="L17" s="12">
        <v>1.8402777777777699E-3</v>
      </c>
      <c r="M17" s="40">
        <f t="shared" si="4"/>
        <v>90</v>
      </c>
      <c r="N17" s="8">
        <f t="shared" si="5"/>
        <v>1267</v>
      </c>
      <c r="O17" s="13">
        <f t="shared" si="6"/>
        <v>21</v>
      </c>
    </row>
    <row r="18" spans="1:15">
      <c r="A18" s="42">
        <v>15</v>
      </c>
      <c r="B18" s="45" t="s">
        <v>18</v>
      </c>
      <c r="C18" s="10">
        <v>2003</v>
      </c>
      <c r="D18" s="25">
        <v>23.6</v>
      </c>
      <c r="E18" s="33">
        <f t="shared" si="0"/>
        <v>84</v>
      </c>
      <c r="F18" s="25">
        <v>20.2</v>
      </c>
      <c r="G18" s="33">
        <f t="shared" si="1"/>
        <v>11</v>
      </c>
      <c r="H18" s="30">
        <v>440</v>
      </c>
      <c r="I18" s="35">
        <f t="shared" si="2"/>
        <v>382</v>
      </c>
      <c r="J18" s="11">
        <v>13</v>
      </c>
      <c r="K18" s="38">
        <f t="shared" si="3"/>
        <v>727</v>
      </c>
      <c r="L18" s="7">
        <v>1.8749999999999999E-3</v>
      </c>
      <c r="M18" s="40">
        <f t="shared" si="4"/>
        <v>72</v>
      </c>
      <c r="N18" s="8">
        <f t="shared" si="5"/>
        <v>1276</v>
      </c>
      <c r="O18" s="13">
        <f t="shared" si="6"/>
        <v>19</v>
      </c>
    </row>
    <row r="19" spans="1:15">
      <c r="A19" s="42">
        <v>16</v>
      </c>
      <c r="B19" s="45" t="s">
        <v>19</v>
      </c>
      <c r="C19" s="10">
        <v>2004</v>
      </c>
      <c r="D19" s="26">
        <v>24</v>
      </c>
      <c r="E19" s="33">
        <f t="shared" si="0"/>
        <v>67</v>
      </c>
      <c r="F19" s="26">
        <v>20.5</v>
      </c>
      <c r="G19" s="33">
        <f t="shared" si="1"/>
        <v>5</v>
      </c>
      <c r="H19" s="30">
        <v>450</v>
      </c>
      <c r="I19" s="35">
        <f t="shared" si="2"/>
        <v>405</v>
      </c>
      <c r="J19" s="11">
        <v>13.5</v>
      </c>
      <c r="K19" s="38">
        <f t="shared" si="3"/>
        <v>761</v>
      </c>
      <c r="L19" s="12">
        <v>1.90972222222222E-3</v>
      </c>
      <c r="M19" s="40">
        <f t="shared" si="4"/>
        <v>55</v>
      </c>
      <c r="N19" s="8">
        <f t="shared" si="5"/>
        <v>1293</v>
      </c>
      <c r="O19" s="13">
        <f t="shared" si="6"/>
        <v>16</v>
      </c>
    </row>
    <row r="20" spans="1:15">
      <c r="A20" s="42">
        <v>17</v>
      </c>
      <c r="B20" s="45" t="s">
        <v>20</v>
      </c>
      <c r="C20" s="10"/>
      <c r="D20" s="25">
        <v>24.4</v>
      </c>
      <c r="E20" s="33">
        <f t="shared" si="0"/>
        <v>52</v>
      </c>
      <c r="F20" s="25">
        <v>20.8</v>
      </c>
      <c r="G20" s="33">
        <f t="shared" si="1"/>
        <v>0</v>
      </c>
      <c r="H20" s="30">
        <v>460</v>
      </c>
      <c r="I20" s="35">
        <f t="shared" si="2"/>
        <v>429</v>
      </c>
      <c r="J20" s="11">
        <v>14</v>
      </c>
      <c r="K20" s="38">
        <f t="shared" si="3"/>
        <v>794</v>
      </c>
      <c r="L20" s="7">
        <v>1.9444444444444401E-3</v>
      </c>
      <c r="M20" s="40">
        <f t="shared" si="4"/>
        <v>40</v>
      </c>
      <c r="N20" s="8">
        <f t="shared" si="5"/>
        <v>1315</v>
      </c>
      <c r="O20" s="13">
        <f t="shared" si="6"/>
        <v>14</v>
      </c>
    </row>
    <row r="21" spans="1:15">
      <c r="A21" s="42">
        <v>18</v>
      </c>
      <c r="B21" s="45" t="s">
        <v>21</v>
      </c>
      <c r="C21" s="10">
        <v>2003</v>
      </c>
      <c r="D21" s="26">
        <v>24.8</v>
      </c>
      <c r="E21" s="33">
        <f t="shared" si="0"/>
        <v>38</v>
      </c>
      <c r="F21" s="26">
        <v>21.1</v>
      </c>
      <c r="G21" s="33">
        <f t="shared" si="1"/>
        <v>0</v>
      </c>
      <c r="H21" s="29">
        <v>470</v>
      </c>
      <c r="I21" s="35">
        <f t="shared" si="2"/>
        <v>453</v>
      </c>
      <c r="J21" s="11">
        <v>14.5</v>
      </c>
      <c r="K21" s="38">
        <f t="shared" si="3"/>
        <v>827</v>
      </c>
      <c r="L21" s="12">
        <v>1.9791666666666599E-3</v>
      </c>
      <c r="M21" s="40">
        <f t="shared" si="4"/>
        <v>28</v>
      </c>
      <c r="N21" s="8">
        <f t="shared" si="5"/>
        <v>1346</v>
      </c>
      <c r="O21" s="13">
        <f t="shared" si="6"/>
        <v>12</v>
      </c>
    </row>
    <row r="22" spans="1:15">
      <c r="A22" s="42">
        <v>19</v>
      </c>
      <c r="B22" s="45" t="s">
        <v>30</v>
      </c>
      <c r="C22" s="10">
        <v>2005</v>
      </c>
      <c r="D22" s="25">
        <v>25.2</v>
      </c>
      <c r="E22" s="33">
        <f t="shared" si="0"/>
        <v>26</v>
      </c>
      <c r="F22" s="25">
        <v>21.4</v>
      </c>
      <c r="G22" s="33">
        <f t="shared" si="1"/>
        <v>0</v>
      </c>
      <c r="H22" s="30">
        <v>480</v>
      </c>
      <c r="I22" s="35">
        <f t="shared" si="2"/>
        <v>478</v>
      </c>
      <c r="J22" s="11">
        <v>15</v>
      </c>
      <c r="K22" s="38">
        <f t="shared" si="3"/>
        <v>861</v>
      </c>
      <c r="L22" s="7">
        <v>2.0138888888888802E-3</v>
      </c>
      <c r="M22" s="40">
        <f t="shared" si="4"/>
        <v>18</v>
      </c>
      <c r="N22" s="8">
        <f t="shared" si="5"/>
        <v>1383</v>
      </c>
      <c r="O22" s="13">
        <f t="shared" si="6"/>
        <v>10</v>
      </c>
    </row>
    <row r="23" spans="1:15">
      <c r="A23" s="42">
        <v>20</v>
      </c>
      <c r="B23" s="46" t="s">
        <v>22</v>
      </c>
      <c r="C23" s="14">
        <v>2007</v>
      </c>
      <c r="D23" s="26">
        <v>25.6</v>
      </c>
      <c r="E23" s="33">
        <f t="shared" si="0"/>
        <v>16</v>
      </c>
      <c r="F23" s="26">
        <v>21.7</v>
      </c>
      <c r="G23" s="33">
        <f t="shared" si="1"/>
        <v>0</v>
      </c>
      <c r="H23" s="30">
        <v>490</v>
      </c>
      <c r="I23" s="35">
        <f t="shared" si="2"/>
        <v>503</v>
      </c>
      <c r="J23" s="15">
        <v>15.5</v>
      </c>
      <c r="K23" s="38">
        <f t="shared" si="3"/>
        <v>894</v>
      </c>
      <c r="L23" s="12">
        <v>2.04861111111111E-3</v>
      </c>
      <c r="M23" s="40">
        <f t="shared" si="4"/>
        <v>9</v>
      </c>
      <c r="N23" s="8">
        <f t="shared" si="5"/>
        <v>1422</v>
      </c>
      <c r="O23" s="13">
        <f t="shared" si="6"/>
        <v>8</v>
      </c>
    </row>
    <row r="24" spans="1:15">
      <c r="A24" s="42">
        <v>21</v>
      </c>
      <c r="B24" s="46" t="s">
        <v>34</v>
      </c>
      <c r="C24" s="14">
        <v>2003</v>
      </c>
      <c r="D24" s="25">
        <v>26</v>
      </c>
      <c r="E24" s="33">
        <f t="shared" si="0"/>
        <v>9</v>
      </c>
      <c r="F24" s="25">
        <v>22</v>
      </c>
      <c r="G24" s="33">
        <f t="shared" si="1"/>
        <v>0</v>
      </c>
      <c r="H24" s="30">
        <v>500</v>
      </c>
      <c r="I24" s="35">
        <f t="shared" si="2"/>
        <v>528</v>
      </c>
      <c r="J24" s="15">
        <v>16</v>
      </c>
      <c r="K24" s="38">
        <f t="shared" si="3"/>
        <v>928</v>
      </c>
      <c r="L24" s="7">
        <v>2.0833333333333298E-3</v>
      </c>
      <c r="M24" s="40">
        <f t="shared" si="4"/>
        <v>4</v>
      </c>
      <c r="N24" s="8">
        <f t="shared" si="5"/>
        <v>1469</v>
      </c>
      <c r="O24" s="13">
        <f t="shared" si="6"/>
        <v>6</v>
      </c>
    </row>
    <row r="25" spans="1:15" ht="15.75" thickBot="1">
      <c r="A25" s="43">
        <v>22</v>
      </c>
      <c r="B25" s="47" t="s">
        <v>23</v>
      </c>
      <c r="C25" s="16">
        <v>2005</v>
      </c>
      <c r="D25" s="27">
        <v>26.4</v>
      </c>
      <c r="E25" s="34">
        <f t="shared" si="0"/>
        <v>3</v>
      </c>
      <c r="F25" s="27">
        <v>22.3</v>
      </c>
      <c r="G25" s="34">
        <f t="shared" si="1"/>
        <v>0</v>
      </c>
      <c r="H25" s="31">
        <v>510</v>
      </c>
      <c r="I25" s="36">
        <f t="shared" si="2"/>
        <v>554</v>
      </c>
      <c r="J25" s="17">
        <v>16.5</v>
      </c>
      <c r="K25" s="39">
        <f t="shared" si="3"/>
        <v>962</v>
      </c>
      <c r="L25" s="32">
        <v>2.1180555555555501E-3</v>
      </c>
      <c r="M25" s="41">
        <f t="shared" si="4"/>
        <v>0</v>
      </c>
      <c r="N25" s="19">
        <f t="shared" si="5"/>
        <v>1519</v>
      </c>
      <c r="O25" s="18">
        <f t="shared" si="6"/>
        <v>4</v>
      </c>
    </row>
    <row r="26" spans="1:15">
      <c r="K26" s="2"/>
    </row>
  </sheetData>
  <sortState ref="B3:Z21">
    <sortCondition descending="1" ref="N3:N2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Pohár 4DVCB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Lada</cp:lastModifiedBy>
  <dcterms:created xsi:type="dcterms:W3CDTF">2013-09-30T19:26:12Z</dcterms:created>
  <dcterms:modified xsi:type="dcterms:W3CDTF">2014-04-28T21:53:09Z</dcterms:modified>
</cp:coreProperties>
</file>